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55\"/>
    </mc:Choice>
  </mc:AlternateContent>
  <xr:revisionPtr revIDLastSave="0" documentId="13_ncr:1_{AD0BDC7E-87D6-4925-AD9B-B6D3AB50A410}" xr6:coauthVersionLast="47" xr6:coauthVersionMax="47" xr10:uidLastSave="{00000000-0000-0000-0000-000000000000}"/>
  <bookViews>
    <workbookView xWindow="2184" yWindow="2256" windowWidth="18108" windowHeight="10920" tabRatio="796" activeTab="5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ОСР 525-02-01" sheetId="8" r:id="rId8"/>
    <sheet name="ОСР 525-12-01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<sst xmlns="http://schemas.openxmlformats.org/spreadsheetml/2006/main" count="362" uniqueCount="158">
  <si>
    <t>СВОДКА ЗАТРАТ</t>
  </si>
  <si>
    <t>P_0555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</si>
  <si>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</si>
  <si>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</si>
  <si>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</si>
  <si>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</si>
  <si>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</si>
  <si>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</si>
  <si>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</si>
  <si>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</si>
  <si>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</si>
  <si>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</si>
  <si>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</si>
  <si>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</si>
  <si>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</si>
  <si>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</si>
  <si>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</si>
  <si>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</si>
  <si>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</si>
  <si>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</si>
  <si>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</si>
  <si>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</si>
  <si>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</si>
  <si>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</si>
  <si>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</si>
  <si>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</si>
  <si>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</si>
  <si>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</si>
  <si>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</si>
  <si>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</si>
  <si>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</si>
  <si>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</si>
  <si>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</si>
  <si>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</si>
  <si>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</si>
  <si>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</si>
  <si>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</si>
  <si>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</si>
  <si>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</si>
  <si>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</si>
  <si>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</si>
  <si>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</si>
  <si>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</si>
  <si>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</si>
  <si>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</si>
  <si>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</si>
  <si>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</si>
  <si>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</si>
  <si>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</si>
  <si>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</si>
  <si>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</si>
  <si>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</si>
  <si>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</si>
  <si>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</si>
  <si>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</si>
  <si>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</si>
  <si>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</si>
  <si>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</si>
  <si>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</si>
  <si>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</si>
  <si>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</si>
  <si>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</si>
  <si>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</si>
  <si>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</si>
  <si>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</si>
  <si>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</si>
  <si>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</si>
  <si>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</si>
  <si>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</si>
  <si>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</si>
  <si>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</si>
  <si>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</si>
  <si>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</si>
  <si>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</si>
  <si>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</si>
  <si>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</si>
  <si>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</si>
  <si>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</si>
  <si>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</si>
  <si>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</si>
  <si>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</si>
  <si>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</si>
  <si>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</si>
  <si>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</si>
  <si>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</si>
  <si>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</si>
  <si>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</si>
  <si>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</si>
  <si>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</si>
  <si>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</si>
  <si>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</si>
  <si>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</si>
  <si>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</si>
  <si>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</si>
  <si>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</si>
  <si>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</si>
  <si>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</si>
  <si>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</si>
  <si>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</si>
  <si>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</si>
  <si>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</si>
  <si>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</si>
  <si>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</si>
  <si>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</si>
  <si>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</si>
  <si>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</si>
  <si>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</si>
  <si>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</si>
  <si>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</si>
  <si>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</si>
  <si>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</si>
  <si>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</si>
  <si>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</si>
  <si>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</si>
  <si>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</si>
  <si>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</si>
  <si>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</si>
  <si>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</si>
  <si>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</si>
  <si>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</si>
  <si>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</si>
  <si>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</si>
  <si>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</si>
  <si>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</si>
  <si>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</si>
  <si>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</si>
  <si>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</si>
  <si>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</si>
  <si>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</si>
  <si>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</si>
  <si>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</si>
  <si>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Устройство Ограждения из панелей металлических сетчатых по железобетонным столбам</t>
  </si>
  <si>
    <t>км2</t>
  </si>
  <si>
    <t>ОСР 556-12-01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</si>
  <si>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</si>
  <si>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</si>
  <si>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</si>
  <si>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</si>
  <si>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</si>
  <si>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</si>
  <si>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</si>
  <si>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</si>
  <si>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</si>
  <si>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</si>
  <si>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</si>
  <si>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</si>
  <si>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</si>
  <si>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</si>
  <si>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</si>
  <si>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</si>
  <si>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Светильник ДКУ-50W IP65</t>
  </si>
  <si>
    <t>КП Исх. №27 от 02.02.2024г "ВЭМ"</t>
  </si>
  <si>
    <t>Реконструкция КТП ПС 403 10/0,4/160 кВА, с заменой КТП 10/0,4/160 кВА, , установка приборов учета (1 т.у.)</t>
  </si>
  <si>
    <t>Реконструкция КТП ПС 403 10/0,4/160 кВА, с заменой КТП 10/0,4/160 кВА, , установка приборов учета (1 т.у.)</t>
  </si>
  <si>
    <t>Реконструкция КТП ПС 403 10/0,4/160 кВА, с заменой КТП 10/0,4/160 кВА, , установка приборов учета (1 т.у.)</t>
  </si>
  <si>
    <t>Реконструкция КТП ПС 403 10/0,4/160 кВА, с заменой КТП 10/0,4/160 кВА, , установка приборов учета (1 т.у.)</t>
  </si>
  <si>
    <t xml:space="preserve">Реконструкция КТП ПС 403 10/0,4/160 кВА, с заменой КТП 10/0,4/160 кВА, </t>
  </si>
  <si>
    <t>Реконструкция КТП ПС 403 10/0,4/160 кВА, с заменой КТП 10/0,4/160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</si>
</sst>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9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109375" customWidth="1"/>
    <col min="9" max="9" width="14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156</v>
      </c>
      <c r="B19" s="89"/>
      <c r="C19" s="89"/>
    </row>
    <row r="20" spans="1:9" ht="15.75" customHeight="1">
      <c r="A20" s="88" t="s">
        <v>3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7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17</v>
      </c>
      <c r="B29" s="53" t="s">
        <v>18</v>
      </c>
      <c r="C29" s="61">
        <f>ССР!G65*1.2</f>
        <v>427.56341160234001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19</v>
      </c>
      <c r="C30" s="61">
        <f>C27+C28+C29</f>
        <v>427.56341160234001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20</v>
      </c>
      <c r="B31" s="53" t="s">
        <v>21</v>
      </c>
      <c r="C31" s="61">
        <f>C30-ROUND(C30/1.2,5)</f>
        <v>71.260571602339994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22</v>
      </c>
      <c r="C32" s="65">
        <f>C30*I37</f>
        <v>473.11365668931302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23</v>
      </c>
      <c r="C33" s="61">
        <v>0.72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24</v>
      </c>
      <c r="C34" s="65">
        <f>C32*C33</f>
        <v>340.64183281630602</v>
      </c>
      <c r="D34" s="57"/>
      <c r="E34" s="66"/>
      <c r="F34" s="67"/>
      <c r="G34" s="68"/>
      <c r="H34" s="60"/>
      <c r="I34" s="81"/>
    </row>
    <row r="35" spans="1:9" ht="15.6">
      <c r="A35" s="83" t="s">
        <v>25</v>
      </c>
      <c r="B35" s="84"/>
      <c r="C35" s="85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ССР!D74+ССР!E74</f>
        <v>794.47887991270295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ССР!F74</f>
        <v>3312.8873389223399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(ССР!G70-ССР!G65)*1.2</f>
        <v>148.88588666375099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4256.2521054987901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709.37535549879101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C40*I38</f>
        <v>4937.2196689617103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0.72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3554.7981616524298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76">
        <f>C34+C44</f>
        <v>3895.4399944687302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27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0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114</v>
      </c>
      <c r="B1" s="10" t="s">
        <v>115</v>
      </c>
      <c r="C1" s="10" t="s">
        <v>116</v>
      </c>
      <c r="D1" s="10" t="s">
        <v>117</v>
      </c>
      <c r="E1" s="10" t="s">
        <v>118</v>
      </c>
      <c r="F1" s="10" t="s">
        <v>119</v>
      </c>
      <c r="G1" s="10" t="s">
        <v>120</v>
      </c>
      <c r="H1" s="10" t="s">
        <v>121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42</v>
      </c>
      <c r="B3" s="98"/>
      <c r="C3" s="11"/>
      <c r="D3" s="12">
        <v>2912.319</v>
      </c>
      <c r="E3" s="13"/>
      <c r="F3" s="13"/>
      <c r="G3" s="13"/>
      <c r="H3" s="14"/>
    </row>
    <row r="4" spans="1:8">
      <c r="A4" s="96" t="s">
        <v>122</v>
      </c>
      <c r="B4" s="15" t="s">
        <v>123</v>
      </c>
      <c r="C4" s="11"/>
      <c r="D4" s="12">
        <v>440.38900000000001</v>
      </c>
      <c r="E4" s="13"/>
      <c r="F4" s="13"/>
      <c r="G4" s="13"/>
      <c r="H4" s="14"/>
    </row>
    <row r="5" spans="1:8">
      <c r="A5" s="96"/>
      <c r="B5" s="15" t="s">
        <v>124</v>
      </c>
      <c r="C5" s="10"/>
      <c r="D5" s="12">
        <v>15.47</v>
      </c>
      <c r="E5" s="13"/>
      <c r="F5" s="13"/>
      <c r="G5" s="13"/>
      <c r="H5" s="16"/>
    </row>
    <row r="6" spans="1:8">
      <c r="A6" s="94"/>
      <c r="B6" s="15" t="s">
        <v>125</v>
      </c>
      <c r="C6" s="10"/>
      <c r="D6" s="12">
        <v>2456.46</v>
      </c>
      <c r="E6" s="13"/>
      <c r="F6" s="13"/>
      <c r="G6" s="13"/>
      <c r="H6" s="16"/>
    </row>
    <row r="7" spans="1:8">
      <c r="A7" s="94"/>
      <c r="B7" s="15" t="s">
        <v>126</v>
      </c>
      <c r="C7" s="10"/>
      <c r="D7" s="12">
        <v>0</v>
      </c>
      <c r="E7" s="13"/>
      <c r="F7" s="13"/>
      <c r="G7" s="13"/>
      <c r="H7" s="16"/>
    </row>
    <row r="8" spans="1:8">
      <c r="A8" s="99" t="s">
        <v>100</v>
      </c>
      <c r="B8" s="100"/>
      <c r="C8" s="96" t="s">
        <v>127</v>
      </c>
      <c r="D8" s="17">
        <v>2912.319</v>
      </c>
      <c r="E8" s="13">
        <v>1</v>
      </c>
      <c r="F8" s="13" t="s">
        <v>128</v>
      </c>
      <c r="G8" s="17">
        <v>2912.319</v>
      </c>
      <c r="H8" s="16"/>
    </row>
    <row r="9" spans="1:8">
      <c r="A9" s="95">
        <v>1</v>
      </c>
      <c r="B9" s="15" t="s">
        <v>123</v>
      </c>
      <c r="C9" s="96"/>
      <c r="D9" s="17">
        <v>440.38900000000001</v>
      </c>
      <c r="E9" s="13"/>
      <c r="F9" s="13"/>
      <c r="G9" s="13"/>
      <c r="H9" s="94" t="s">
        <v>129</v>
      </c>
    </row>
    <row r="10" spans="1:8">
      <c r="A10" s="96"/>
      <c r="B10" s="15" t="s">
        <v>124</v>
      </c>
      <c r="C10" s="96"/>
      <c r="D10" s="17">
        <v>15.47</v>
      </c>
      <c r="E10" s="13"/>
      <c r="F10" s="13"/>
      <c r="G10" s="13"/>
      <c r="H10" s="94"/>
    </row>
    <row r="11" spans="1:8">
      <c r="A11" s="96"/>
      <c r="B11" s="15" t="s">
        <v>125</v>
      </c>
      <c r="C11" s="96"/>
      <c r="D11" s="17">
        <v>2456.46</v>
      </c>
      <c r="E11" s="13"/>
      <c r="F11" s="13"/>
      <c r="G11" s="13"/>
      <c r="H11" s="94"/>
    </row>
    <row r="12" spans="1:8">
      <c r="A12" s="96"/>
      <c r="B12" s="15" t="s">
        <v>126</v>
      </c>
      <c r="C12" s="96"/>
      <c r="D12" s="17">
        <v>0</v>
      </c>
      <c r="E12" s="13"/>
      <c r="F12" s="13"/>
      <c r="G12" s="13"/>
      <c r="H12" s="94"/>
    </row>
    <row r="13" spans="1:8" ht="24.6">
      <c r="A13" s="97" t="s">
        <v>103</v>
      </c>
      <c r="B13" s="98"/>
      <c r="C13" s="10"/>
      <c r="D13" s="12">
        <v>111.86289855072</v>
      </c>
      <c r="E13" s="13"/>
      <c r="F13" s="13"/>
      <c r="G13" s="13"/>
      <c r="H13" s="16"/>
    </row>
    <row r="14" spans="1:8">
      <c r="A14" s="96" t="s">
        <v>130</v>
      </c>
      <c r="B14" s="15" t="s">
        <v>123</v>
      </c>
      <c r="C14" s="10"/>
      <c r="D14" s="12">
        <v>0</v>
      </c>
      <c r="E14" s="13"/>
      <c r="F14" s="13"/>
      <c r="G14" s="13"/>
      <c r="H14" s="16"/>
    </row>
    <row r="15" spans="1:8">
      <c r="A15" s="96"/>
      <c r="B15" s="15" t="s">
        <v>124</v>
      </c>
      <c r="C15" s="10"/>
      <c r="D15" s="12">
        <v>0</v>
      </c>
      <c r="E15" s="13"/>
      <c r="F15" s="13"/>
      <c r="G15" s="13"/>
      <c r="H15" s="16"/>
    </row>
    <row r="16" spans="1:8">
      <c r="A16" s="96"/>
      <c r="B16" s="15" t="s">
        <v>125</v>
      </c>
      <c r="C16" s="10"/>
      <c r="D16" s="12">
        <v>0</v>
      </c>
      <c r="E16" s="13"/>
      <c r="F16" s="13"/>
      <c r="G16" s="13"/>
      <c r="H16" s="16"/>
    </row>
    <row r="17" spans="1:8">
      <c r="A17" s="96"/>
      <c r="B17" s="15" t="s">
        <v>126</v>
      </c>
      <c r="C17" s="10"/>
      <c r="D17" s="12">
        <v>74.099999999999994</v>
      </c>
      <c r="E17" s="13"/>
      <c r="F17" s="13"/>
      <c r="G17" s="13"/>
      <c r="H17" s="16"/>
    </row>
    <row r="18" spans="1:8">
      <c r="A18" s="99" t="s">
        <v>105</v>
      </c>
      <c r="B18" s="100"/>
      <c r="C18" s="96" t="s">
        <v>127</v>
      </c>
      <c r="D18" s="17">
        <v>74.099999999999994</v>
      </c>
      <c r="E18" s="13">
        <v>1</v>
      </c>
      <c r="F18" s="13" t="s">
        <v>128</v>
      </c>
      <c r="G18" s="17">
        <v>74.099999999999994</v>
      </c>
      <c r="H18" s="16"/>
    </row>
    <row r="19" spans="1:8">
      <c r="A19" s="95">
        <v>1</v>
      </c>
      <c r="B19" s="15" t="s">
        <v>123</v>
      </c>
      <c r="C19" s="96"/>
      <c r="D19" s="17">
        <v>0</v>
      </c>
      <c r="E19" s="13"/>
      <c r="F19" s="13"/>
      <c r="G19" s="13"/>
      <c r="H19" s="94" t="s">
        <v>129</v>
      </c>
    </row>
    <row r="20" spans="1:8">
      <c r="A20" s="96"/>
      <c r="B20" s="15" t="s">
        <v>124</v>
      </c>
      <c r="C20" s="96"/>
      <c r="D20" s="17">
        <v>0</v>
      </c>
      <c r="E20" s="13"/>
      <c r="F20" s="13"/>
      <c r="G20" s="13"/>
      <c r="H20" s="94"/>
    </row>
    <row r="21" spans="1:8">
      <c r="A21" s="96"/>
      <c r="B21" s="15" t="s">
        <v>125</v>
      </c>
      <c r="C21" s="96"/>
      <c r="D21" s="17">
        <v>0</v>
      </c>
      <c r="E21" s="13"/>
      <c r="F21" s="13"/>
      <c r="G21" s="13"/>
      <c r="H21" s="94"/>
    </row>
    <row r="22" spans="1:8">
      <c r="A22" s="96"/>
      <c r="B22" s="15" t="s">
        <v>126</v>
      </c>
      <c r="C22" s="96"/>
      <c r="D22" s="17">
        <v>74.099999999999994</v>
      </c>
      <c r="E22" s="13"/>
      <c r="F22" s="13"/>
      <c r="G22" s="13"/>
      <c r="H22" s="94"/>
    </row>
    <row r="23" spans="1:8">
      <c r="A23" s="96" t="s">
        <v>122</v>
      </c>
      <c r="B23" s="15" t="s">
        <v>123</v>
      </c>
      <c r="C23" s="10"/>
      <c r="D23" s="12">
        <v>37.762898550724998</v>
      </c>
      <c r="E23" s="13"/>
      <c r="F23" s="13"/>
      <c r="G23" s="13"/>
      <c r="H23" s="16"/>
    </row>
    <row r="24" spans="1:8">
      <c r="A24" s="96"/>
      <c r="B24" s="15" t="s">
        <v>124</v>
      </c>
      <c r="C24" s="10"/>
      <c r="D24" s="12">
        <v>0</v>
      </c>
      <c r="E24" s="13"/>
      <c r="F24" s="13"/>
      <c r="G24" s="13"/>
      <c r="H24" s="16"/>
    </row>
    <row r="25" spans="1:8">
      <c r="A25" s="96"/>
      <c r="B25" s="15" t="s">
        <v>125</v>
      </c>
      <c r="C25" s="10"/>
      <c r="D25" s="12">
        <v>0</v>
      </c>
      <c r="E25" s="13"/>
      <c r="F25" s="13"/>
      <c r="G25" s="13"/>
      <c r="H25" s="16"/>
    </row>
    <row r="26" spans="1:8">
      <c r="A26" s="96"/>
      <c r="B26" s="15" t="s">
        <v>126</v>
      </c>
      <c r="C26" s="10"/>
      <c r="D26" s="12">
        <v>74.099999999999994</v>
      </c>
      <c r="E26" s="13"/>
      <c r="F26" s="13"/>
      <c r="G26" s="13"/>
      <c r="H26" s="16"/>
    </row>
    <row r="27" spans="1:8">
      <c r="A27" s="99" t="s">
        <v>43</v>
      </c>
      <c r="B27" s="100"/>
      <c r="C27" s="96" t="s">
        <v>131</v>
      </c>
      <c r="D27" s="17">
        <v>37.762898550724998</v>
      </c>
      <c r="E27" s="13">
        <v>2.4000000000000001E-5</v>
      </c>
      <c r="F27" s="13" t="s">
        <v>132</v>
      </c>
      <c r="G27" s="17">
        <v>1573454.1062802</v>
      </c>
      <c r="H27" s="16"/>
    </row>
    <row r="28" spans="1:8">
      <c r="A28" s="95">
        <v>1</v>
      </c>
      <c r="B28" s="15" t="s">
        <v>123</v>
      </c>
      <c r="C28" s="96"/>
      <c r="D28" s="17">
        <v>37.762898550724998</v>
      </c>
      <c r="E28" s="13"/>
      <c r="F28" s="13"/>
      <c r="G28" s="13"/>
      <c r="H28" s="94" t="s">
        <v>129</v>
      </c>
    </row>
    <row r="29" spans="1:8">
      <c r="A29" s="96"/>
      <c r="B29" s="15" t="s">
        <v>124</v>
      </c>
      <c r="C29" s="96"/>
      <c r="D29" s="17">
        <v>0</v>
      </c>
      <c r="E29" s="13"/>
      <c r="F29" s="13"/>
      <c r="G29" s="13"/>
      <c r="H29" s="94"/>
    </row>
    <row r="30" spans="1:8">
      <c r="A30" s="96"/>
      <c r="B30" s="15" t="s">
        <v>125</v>
      </c>
      <c r="C30" s="96"/>
      <c r="D30" s="17">
        <v>0</v>
      </c>
      <c r="E30" s="13"/>
      <c r="F30" s="13"/>
      <c r="G30" s="13"/>
      <c r="H30" s="94"/>
    </row>
    <row r="31" spans="1:8">
      <c r="A31" s="96"/>
      <c r="B31" s="15" t="s">
        <v>126</v>
      </c>
      <c r="C31" s="96"/>
      <c r="D31" s="17">
        <v>0</v>
      </c>
      <c r="E31" s="13"/>
      <c r="F31" s="13"/>
      <c r="G31" s="13"/>
      <c r="H31" s="94"/>
    </row>
    <row r="32" spans="1:8" ht="24.6">
      <c r="A32" s="97" t="s">
        <v>107</v>
      </c>
      <c r="B32" s="98"/>
      <c r="C32" s="10"/>
      <c r="D32" s="12">
        <v>173704.3413913</v>
      </c>
      <c r="E32" s="13"/>
      <c r="F32" s="13"/>
      <c r="G32" s="13"/>
      <c r="H32" s="16"/>
    </row>
    <row r="33" spans="1:8">
      <c r="A33" s="96" t="s">
        <v>133</v>
      </c>
      <c r="B33" s="15" t="s">
        <v>123</v>
      </c>
      <c r="C33" s="10"/>
      <c r="D33" s="12">
        <v>0</v>
      </c>
      <c r="E33" s="13"/>
      <c r="F33" s="13"/>
      <c r="G33" s="13"/>
      <c r="H33" s="16"/>
    </row>
    <row r="34" spans="1:8">
      <c r="A34" s="96"/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96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96"/>
      <c r="B36" s="15" t="s">
        <v>126</v>
      </c>
      <c r="C36" s="10"/>
      <c r="D36" s="12">
        <v>173704.3413913</v>
      </c>
      <c r="E36" s="13"/>
      <c r="F36" s="13"/>
      <c r="G36" s="13"/>
      <c r="H36" s="16"/>
    </row>
    <row r="37" spans="1:8">
      <c r="A37" s="99" t="s">
        <v>107</v>
      </c>
      <c r="B37" s="100"/>
      <c r="C37" s="96" t="s">
        <v>127</v>
      </c>
      <c r="D37" s="17">
        <v>299.12400000000002</v>
      </c>
      <c r="E37" s="13">
        <v>1</v>
      </c>
      <c r="F37" s="13" t="s">
        <v>128</v>
      </c>
      <c r="G37" s="17">
        <v>299.12400000000002</v>
      </c>
      <c r="H37" s="16"/>
    </row>
    <row r="38" spans="1:8">
      <c r="A38" s="95">
        <v>1</v>
      </c>
      <c r="B38" s="15" t="s">
        <v>123</v>
      </c>
      <c r="C38" s="96"/>
      <c r="D38" s="17">
        <v>0</v>
      </c>
      <c r="E38" s="13"/>
      <c r="F38" s="13"/>
      <c r="G38" s="13"/>
      <c r="H38" s="94" t="s">
        <v>129</v>
      </c>
    </row>
    <row r="39" spans="1:8">
      <c r="A39" s="96"/>
      <c r="B39" s="15" t="s">
        <v>124</v>
      </c>
      <c r="C39" s="96"/>
      <c r="D39" s="17">
        <v>0</v>
      </c>
      <c r="E39" s="13"/>
      <c r="F39" s="13"/>
      <c r="G39" s="13"/>
      <c r="H39" s="94"/>
    </row>
    <row r="40" spans="1:8">
      <c r="A40" s="96"/>
      <c r="B40" s="15" t="s">
        <v>125</v>
      </c>
      <c r="C40" s="96"/>
      <c r="D40" s="17">
        <v>0</v>
      </c>
      <c r="E40" s="13"/>
      <c r="F40" s="13"/>
      <c r="G40" s="13"/>
      <c r="H40" s="94"/>
    </row>
    <row r="41" spans="1:8">
      <c r="A41" s="96"/>
      <c r="B41" s="15" t="s">
        <v>126</v>
      </c>
      <c r="C41" s="96"/>
      <c r="D41" s="17">
        <v>299.12400000000002</v>
      </c>
      <c r="E41" s="13"/>
      <c r="F41" s="13"/>
      <c r="G41" s="13"/>
      <c r="H41" s="94"/>
    </row>
    <row r="42" spans="1:8">
      <c r="A42" s="99" t="s">
        <v>107</v>
      </c>
      <c r="B42" s="100"/>
      <c r="C42" s="96" t="s">
        <v>131</v>
      </c>
      <c r="D42" s="17">
        <v>173405.21739129999</v>
      </c>
      <c r="E42" s="13">
        <v>2.4000000000000001E-5</v>
      </c>
      <c r="F42" s="13" t="s">
        <v>132</v>
      </c>
      <c r="G42" s="17">
        <v>7225217391.3043003</v>
      </c>
      <c r="H42" s="16"/>
    </row>
    <row r="43" spans="1:8">
      <c r="A43" s="95">
        <v>2</v>
      </c>
      <c r="B43" s="15" t="s">
        <v>123</v>
      </c>
      <c r="C43" s="96"/>
      <c r="D43" s="17">
        <v>0</v>
      </c>
      <c r="E43" s="13"/>
      <c r="F43" s="13"/>
      <c r="G43" s="13"/>
      <c r="H43" s="94" t="s">
        <v>129</v>
      </c>
    </row>
    <row r="44" spans="1:8">
      <c r="A44" s="96"/>
      <c r="B44" s="15" t="s">
        <v>124</v>
      </c>
      <c r="C44" s="96"/>
      <c r="D44" s="17">
        <v>0</v>
      </c>
      <c r="E44" s="13"/>
      <c r="F44" s="13"/>
      <c r="G44" s="13"/>
      <c r="H44" s="94"/>
    </row>
    <row r="45" spans="1:8">
      <c r="A45" s="96"/>
      <c r="B45" s="15" t="s">
        <v>125</v>
      </c>
      <c r="C45" s="96"/>
      <c r="D45" s="17">
        <v>0</v>
      </c>
      <c r="E45" s="13"/>
      <c r="F45" s="13"/>
      <c r="G45" s="13"/>
      <c r="H45" s="94"/>
    </row>
    <row r="46" spans="1:8">
      <c r="A46" s="96"/>
      <c r="B46" s="15" t="s">
        <v>126</v>
      </c>
      <c r="C46" s="96"/>
      <c r="D46" s="17">
        <v>173405.21739129999</v>
      </c>
      <c r="E46" s="13"/>
      <c r="F46" s="13"/>
      <c r="G46" s="13"/>
      <c r="H46" s="94"/>
    </row>
    <row r="47" spans="1:8" ht="24.6">
      <c r="A47" s="97"/>
      <c r="B47" s="98"/>
      <c r="C47" s="10"/>
      <c r="D47" s="12">
        <v>77.47</v>
      </c>
      <c r="E47" s="13"/>
      <c r="F47" s="13"/>
      <c r="G47" s="13"/>
      <c r="H47" s="16"/>
    </row>
    <row r="48" spans="1:8">
      <c r="A48" s="96" t="s">
        <v>134</v>
      </c>
      <c r="B48" s="15" t="s">
        <v>123</v>
      </c>
      <c r="C48" s="10"/>
      <c r="D48" s="12">
        <v>71.25</v>
      </c>
      <c r="E48" s="13"/>
      <c r="F48" s="13"/>
      <c r="G48" s="13"/>
      <c r="H48" s="16"/>
    </row>
    <row r="49" spans="1:8">
      <c r="A49" s="96"/>
      <c r="B49" s="15" t="s">
        <v>124</v>
      </c>
      <c r="C49" s="10"/>
      <c r="D49" s="12">
        <v>6.22</v>
      </c>
      <c r="E49" s="13"/>
      <c r="F49" s="13"/>
      <c r="G49" s="13"/>
      <c r="H49" s="16"/>
    </row>
    <row r="50" spans="1:8">
      <c r="A50" s="96"/>
      <c r="B50" s="15" t="s">
        <v>125</v>
      </c>
      <c r="C50" s="10"/>
      <c r="D50" s="12">
        <v>0</v>
      </c>
      <c r="E50" s="13"/>
      <c r="F50" s="13"/>
      <c r="G50" s="13"/>
      <c r="H50" s="16"/>
    </row>
    <row r="51" spans="1:8">
      <c r="A51" s="96"/>
      <c r="B51" s="15" t="s">
        <v>126</v>
      </c>
      <c r="C51" s="10"/>
      <c r="D51" s="12">
        <v>0</v>
      </c>
      <c r="E51" s="13"/>
      <c r="F51" s="13"/>
      <c r="G51" s="13"/>
      <c r="H51" s="16"/>
    </row>
    <row r="52" spans="1:8">
      <c r="A52" s="99" t="s">
        <v>112</v>
      </c>
      <c r="B52" s="100"/>
      <c r="C52" s="96" t="s">
        <v>135</v>
      </c>
      <c r="D52" s="17">
        <v>77.47</v>
      </c>
      <c r="E52" s="13">
        <v>1</v>
      </c>
      <c r="F52" s="13" t="s">
        <v>128</v>
      </c>
      <c r="G52" s="17">
        <v>77.47</v>
      </c>
      <c r="H52" s="16"/>
    </row>
    <row r="53" spans="1:8">
      <c r="A53" s="95">
        <v>1</v>
      </c>
      <c r="B53" s="15" t="s">
        <v>123</v>
      </c>
      <c r="C53" s="96"/>
      <c r="D53" s="17">
        <v>71.25</v>
      </c>
      <c r="E53" s="13"/>
      <c r="F53" s="13"/>
      <c r="G53" s="13"/>
      <c r="H53" s="94" t="s">
        <v>45</v>
      </c>
    </row>
    <row r="54" spans="1:8">
      <c r="A54" s="96"/>
      <c r="B54" s="15" t="s">
        <v>124</v>
      </c>
      <c r="C54" s="96"/>
      <c r="D54" s="17">
        <v>6.22</v>
      </c>
      <c r="E54" s="13"/>
      <c r="F54" s="13"/>
      <c r="G54" s="13"/>
      <c r="H54" s="94"/>
    </row>
    <row r="55" spans="1:8">
      <c r="A55" s="96"/>
      <c r="B55" s="15" t="s">
        <v>125</v>
      </c>
      <c r="C55" s="96"/>
      <c r="D55" s="17">
        <v>0</v>
      </c>
      <c r="E55" s="13"/>
      <c r="F55" s="13"/>
      <c r="G55" s="13"/>
      <c r="H55" s="94"/>
    </row>
    <row r="56" spans="1:8">
      <c r="A56" s="96"/>
      <c r="B56" s="15" t="s">
        <v>126</v>
      </c>
      <c r="C56" s="96"/>
      <c r="D56" s="17">
        <v>0</v>
      </c>
      <c r="E56" s="13"/>
      <c r="F56" s="13"/>
      <c r="G56" s="13"/>
      <c r="H56" s="94"/>
    </row>
    <row r="57" spans="1:8" ht="24.6">
      <c r="A57" s="97" t="s">
        <v>81</v>
      </c>
      <c r="B57" s="98"/>
      <c r="C57" s="10"/>
      <c r="D57" s="12">
        <v>8.8949999999999996</v>
      </c>
      <c r="E57" s="13"/>
      <c r="F57" s="13"/>
      <c r="G57" s="13"/>
      <c r="H57" s="16"/>
    </row>
    <row r="58" spans="1:8">
      <c r="A58" s="96" t="s">
        <v>136</v>
      </c>
      <c r="B58" s="15" t="s">
        <v>123</v>
      </c>
      <c r="C58" s="10"/>
      <c r="D58" s="12">
        <v>0</v>
      </c>
      <c r="E58" s="13"/>
      <c r="F58" s="13"/>
      <c r="G58" s="13"/>
      <c r="H58" s="16"/>
    </row>
    <row r="59" spans="1:8">
      <c r="A59" s="96"/>
      <c r="B59" s="15" t="s">
        <v>124</v>
      </c>
      <c r="C59" s="10"/>
      <c r="D59" s="12">
        <v>0</v>
      </c>
      <c r="E59" s="13"/>
      <c r="F59" s="13"/>
      <c r="G59" s="13"/>
      <c r="H59" s="16"/>
    </row>
    <row r="60" spans="1:8">
      <c r="A60" s="96"/>
      <c r="B60" s="15" t="s">
        <v>125</v>
      </c>
      <c r="C60" s="10"/>
      <c r="D60" s="12">
        <v>0</v>
      </c>
      <c r="E60" s="13"/>
      <c r="F60" s="13"/>
      <c r="G60" s="13"/>
      <c r="H60" s="16"/>
    </row>
    <row r="61" spans="1:8">
      <c r="A61" s="96"/>
      <c r="B61" s="15" t="s">
        <v>126</v>
      </c>
      <c r="C61" s="10"/>
      <c r="D61" s="12">
        <v>8.8949999999999996</v>
      </c>
      <c r="E61" s="13"/>
      <c r="F61" s="13"/>
      <c r="G61" s="13"/>
      <c r="H61" s="16"/>
    </row>
    <row r="62" spans="1:8">
      <c r="A62" s="99" t="s">
        <v>81</v>
      </c>
      <c r="B62" s="100"/>
      <c r="C62" s="96" t="s">
        <v>135</v>
      </c>
      <c r="D62" s="17">
        <v>8.8949999999999996</v>
      </c>
      <c r="E62" s="13">
        <v>1</v>
      </c>
      <c r="F62" s="13" t="s">
        <v>128</v>
      </c>
      <c r="G62" s="17">
        <v>8.8949999999999996</v>
      </c>
      <c r="H62" s="16"/>
    </row>
    <row r="63" spans="1:8">
      <c r="A63" s="95">
        <v>1</v>
      </c>
      <c r="B63" s="15" t="s">
        <v>123</v>
      </c>
      <c r="C63" s="96"/>
      <c r="D63" s="17">
        <v>0</v>
      </c>
      <c r="E63" s="13"/>
      <c r="F63" s="13"/>
      <c r="G63" s="13"/>
      <c r="H63" s="94" t="s">
        <v>45</v>
      </c>
    </row>
    <row r="64" spans="1:8">
      <c r="A64" s="96"/>
      <c r="B64" s="15" t="s">
        <v>124</v>
      </c>
      <c r="C64" s="96"/>
      <c r="D64" s="17">
        <v>0</v>
      </c>
      <c r="E64" s="13"/>
      <c r="F64" s="13"/>
      <c r="G64" s="13"/>
      <c r="H64" s="94"/>
    </row>
    <row r="65" spans="1:8">
      <c r="A65" s="96"/>
      <c r="B65" s="15" t="s">
        <v>125</v>
      </c>
      <c r="C65" s="96"/>
      <c r="D65" s="17">
        <v>0</v>
      </c>
      <c r="E65" s="13"/>
      <c r="F65" s="13"/>
      <c r="G65" s="13"/>
      <c r="H65" s="94"/>
    </row>
    <row r="66" spans="1:8">
      <c r="A66" s="96"/>
      <c r="B66" s="15" t="s">
        <v>126</v>
      </c>
      <c r="C66" s="96"/>
      <c r="D66" s="17">
        <v>8.8949999999999996</v>
      </c>
      <c r="E66" s="13"/>
      <c r="F66" s="13"/>
      <c r="G66" s="13"/>
      <c r="H66" s="94"/>
    </row>
    <row r="67" spans="1:8">
      <c r="A67" s="18"/>
      <c r="C67" s="18"/>
      <c r="D67" s="7"/>
      <c r="E67" s="7"/>
      <c r="F67" s="7"/>
      <c r="G67" s="7"/>
      <c r="H67" s="19"/>
    </row>
    <row r="69" spans="1:8">
      <c r="A69" s="101" t="s">
        <v>137</v>
      </c>
      <c r="B69" s="101"/>
      <c r="C69" s="101"/>
      <c r="D69" s="101"/>
      <c r="E69" s="101"/>
      <c r="F69" s="101"/>
      <c r="G69" s="101"/>
      <c r="H69" s="101"/>
    </row>
    <row r="70" spans="1:8">
      <c r="A70" s="101" t="s">
        <v>138</v>
      </c>
      <c r="B70" s="101"/>
      <c r="C70" s="101"/>
      <c r="D70" s="101"/>
      <c r="E70" s="101"/>
      <c r="F70" s="101"/>
      <c r="G70" s="101"/>
      <c r="H70" s="101"/>
    </row>
  </sheetData>
  <mergeCells count="41">
    <mergeCell ref="A3:B3"/>
    <mergeCell ref="A8:B8"/>
    <mergeCell ref="A13:B13"/>
    <mergeCell ref="A18:B18"/>
    <mergeCell ref="A27:B27"/>
    <mergeCell ref="A69:H69"/>
    <mergeCell ref="A70:H70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32:B32"/>
    <mergeCell ref="A37:B37"/>
    <mergeCell ref="A63:A66"/>
    <mergeCell ref="C8:C12"/>
    <mergeCell ref="C18:C22"/>
    <mergeCell ref="C27:C31"/>
    <mergeCell ref="C37:C41"/>
    <mergeCell ref="C42:C46"/>
    <mergeCell ref="C52:C56"/>
    <mergeCell ref="C62:C66"/>
    <mergeCell ref="A57:B57"/>
    <mergeCell ref="A62:B62"/>
    <mergeCell ref="A42:B42"/>
    <mergeCell ref="A47:B47"/>
    <mergeCell ref="A52:B52"/>
    <mergeCell ref="H53:H56"/>
    <mergeCell ref="H63:H66"/>
    <mergeCell ref="H9:H12"/>
    <mergeCell ref="H19:H22"/>
    <mergeCell ref="H28:H31"/>
    <mergeCell ref="H38:H41"/>
    <mergeCell ref="H43:H4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139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140</v>
      </c>
      <c r="B3" s="2" t="s">
        <v>141</v>
      </c>
      <c r="C3" s="2" t="s">
        <v>142</v>
      </c>
      <c r="D3" s="2" t="s">
        <v>143</v>
      </c>
      <c r="E3" s="2" t="s">
        <v>144</v>
      </c>
      <c r="F3" s="2" t="s">
        <v>145</v>
      </c>
      <c r="G3" s="2" t="s">
        <v>146</v>
      </c>
      <c r="H3" s="2" t="s">
        <v>147</v>
      </c>
    </row>
    <row r="4" spans="1:8" ht="39" customHeight="1">
      <c r="A4" s="3" t="s">
        <v>148</v>
      </c>
      <c r="B4" s="4" t="s">
        <v>128</v>
      </c>
      <c r="C4" s="5">
        <v>1</v>
      </c>
      <c r="D4" s="5">
        <v>2680.3251976948</v>
      </c>
      <c r="E4" s="4" t="s">
        <v>149</v>
      </c>
      <c r="F4" s="3" t="s">
        <v>148</v>
      </c>
      <c r="G4" s="5">
        <v>2680.3251976948</v>
      </c>
      <c r="H4" s="6" t="s">
        <v>151</v>
      </c>
    </row>
    <row r="5" spans="1:8" ht="39" hidden="1" customHeight="1">
      <c r="A5" s="3" t="s">
        <v>150</v>
      </c>
      <c r="B5" s="4" t="s">
        <v>128</v>
      </c>
      <c r="C5" s="5">
        <v>4.5</v>
      </c>
      <c r="D5" s="5">
        <v>4.8225376529421</v>
      </c>
      <c r="E5" s="4"/>
      <c r="F5" s="4"/>
      <c r="G5" s="5">
        <v>21.701419438239</v>
      </c>
      <c r="H5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4" zoomScale="90" zoomScaleNormal="90" workbookViewId="0">
      <selection activeCell="A14" sqref="A14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157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30</v>
      </c>
      <c r="C18" s="93" t="s">
        <v>31</v>
      </c>
      <c r="D18" s="90" t="s">
        <v>32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>
      <c r="A26" s="2">
        <v>2</v>
      </c>
      <c r="B26" s="2" t="s">
        <v>41</v>
      </c>
      <c r="C26" s="42" t="s">
        <v>43</v>
      </c>
      <c r="D26" s="41">
        <v>41.20442154205</v>
      </c>
      <c r="E26" s="41">
        <v>0</v>
      </c>
      <c r="F26" s="41">
        <v>0</v>
      </c>
      <c r="G26" s="41">
        <v>0</v>
      </c>
      <c r="H26" s="41">
        <v>41.20442154205</v>
      </c>
    </row>
    <row r="27" spans="1:8" ht="31.2">
      <c r="A27" s="2">
        <v>3</v>
      </c>
      <c r="B27" s="2" t="s">
        <v>44</v>
      </c>
      <c r="C27" s="42" t="s">
        <v>45</v>
      </c>
      <c r="D27" s="41">
        <v>71.25</v>
      </c>
      <c r="E27" s="41">
        <v>6.22</v>
      </c>
      <c r="F27" s="41">
        <v>0</v>
      </c>
      <c r="G27" s="41">
        <v>0</v>
      </c>
      <c r="H27" s="41">
        <v>77.47</v>
      </c>
    </row>
    <row r="28" spans="1:8">
      <c r="A28" s="2"/>
      <c r="B28" s="33"/>
      <c r="C28" s="33" t="s">
        <v>46</v>
      </c>
      <c r="D28" s="41">
        <v>592.9793785585</v>
      </c>
      <c r="E28" s="41">
        <v>23.099858954664001</v>
      </c>
      <c r="F28" s="41">
        <v>2680.3295622349001</v>
      </c>
      <c r="G28" s="41">
        <v>0</v>
      </c>
      <c r="H28" s="41">
        <v>3296.4087997481001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592.9793785585</v>
      </c>
      <c r="E44" s="41">
        <v>23.099858954664001</v>
      </c>
      <c r="F44" s="41">
        <v>2680.3295622349001</v>
      </c>
      <c r="G44" s="41">
        <v>0</v>
      </c>
      <c r="H44" s="41">
        <v>3296.4087997481001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10.434587571170001</v>
      </c>
      <c r="E46" s="41">
        <v>0.33759717909328002</v>
      </c>
      <c r="F46" s="41">
        <v>0</v>
      </c>
      <c r="G46" s="41">
        <v>0</v>
      </c>
      <c r="H46" s="41">
        <v>10.772184750262999</v>
      </c>
    </row>
    <row r="47" spans="1:8" ht="31.2">
      <c r="A47" s="2">
        <v>5</v>
      </c>
      <c r="B47" s="2" t="s">
        <v>59</v>
      </c>
      <c r="C47" s="42" t="s">
        <v>61</v>
      </c>
      <c r="D47" s="41">
        <v>1.78125</v>
      </c>
      <c r="E47" s="41">
        <v>0.1555</v>
      </c>
      <c r="F47" s="41">
        <v>0</v>
      </c>
      <c r="G47" s="41">
        <v>0</v>
      </c>
      <c r="H47" s="41">
        <v>1.93675</v>
      </c>
    </row>
    <row r="48" spans="1:8">
      <c r="A48" s="2"/>
      <c r="B48" s="33"/>
      <c r="C48" s="33" t="s">
        <v>62</v>
      </c>
      <c r="D48" s="41">
        <v>12.215837571170001</v>
      </c>
      <c r="E48" s="41">
        <v>0.49309717909327999</v>
      </c>
      <c r="F48" s="41">
        <v>0</v>
      </c>
      <c r="G48" s="41">
        <v>0</v>
      </c>
      <c r="H48" s="41">
        <v>12.708934750262999</v>
      </c>
    </row>
    <row r="49" spans="1:8">
      <c r="A49" s="2"/>
      <c r="B49" s="33"/>
      <c r="C49" s="33" t="s">
        <v>63</v>
      </c>
      <c r="D49" s="41">
        <v>605.19521612967003</v>
      </c>
      <c r="E49" s="41">
        <v>23.592956133756999</v>
      </c>
      <c r="F49" s="41">
        <v>2680.3295622349001</v>
      </c>
      <c r="G49" s="41">
        <v>0</v>
      </c>
      <c r="H49" s="41">
        <v>3309.1177344982998</v>
      </c>
    </row>
    <row r="50" spans="1:8">
      <c r="A50" s="2"/>
      <c r="B50" s="33"/>
      <c r="C50" s="33" t="s">
        <v>64</v>
      </c>
      <c r="D50" s="41"/>
      <c r="E50" s="41"/>
      <c r="F50" s="41"/>
      <c r="G50" s="41"/>
      <c r="H50" s="41"/>
    </row>
    <row r="51" spans="1:8" ht="31.2">
      <c r="A51" s="2">
        <v>6</v>
      </c>
      <c r="B51" s="2" t="s">
        <v>65</v>
      </c>
      <c r="C51" s="48" t="s">
        <v>42</v>
      </c>
      <c r="D51" s="41">
        <v>0</v>
      </c>
      <c r="E51" s="41">
        <v>0</v>
      </c>
      <c r="F51" s="41">
        <v>0</v>
      </c>
      <c r="G51" s="41">
        <v>80.853105917297995</v>
      </c>
      <c r="H51" s="41">
        <v>80.853105917297995</v>
      </c>
    </row>
    <row r="52" spans="1:8" ht="31.2">
      <c r="A52" s="2">
        <v>7</v>
      </c>
      <c r="B52" s="2" t="s">
        <v>66</v>
      </c>
      <c r="C52" s="48" t="s">
        <v>67</v>
      </c>
      <c r="D52" s="41">
        <v>13.454073690014001</v>
      </c>
      <c r="E52" s="41">
        <v>0.54001934810253005</v>
      </c>
      <c r="F52" s="41">
        <v>0</v>
      </c>
      <c r="G52" s="41">
        <v>0</v>
      </c>
      <c r="H52" s="41">
        <v>13.994093038116</v>
      </c>
    </row>
    <row r="53" spans="1:8">
      <c r="A53" s="2">
        <v>8</v>
      </c>
      <c r="B53" s="2" t="s">
        <v>68</v>
      </c>
      <c r="C53" s="48" t="s">
        <v>69</v>
      </c>
      <c r="D53" s="41">
        <v>0</v>
      </c>
      <c r="E53" s="41">
        <v>0</v>
      </c>
      <c r="F53" s="41">
        <v>0</v>
      </c>
      <c r="G53" s="41">
        <v>11.921576863117</v>
      </c>
      <c r="H53" s="41">
        <v>11.921576863117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10.04935365045</v>
      </c>
      <c r="H54" s="41">
        <v>10.04935365045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7.2560479669370004</v>
      </c>
      <c r="H55" s="41">
        <v>7.2560479669370004</v>
      </c>
    </row>
    <row r="56" spans="1:8">
      <c r="A56" s="2"/>
      <c r="B56" s="33"/>
      <c r="C56" s="33" t="s">
        <v>72</v>
      </c>
      <c r="D56" s="41">
        <v>13.454073690014001</v>
      </c>
      <c r="E56" s="41">
        <v>0.54001934810253005</v>
      </c>
      <c r="F56" s="41">
        <v>0</v>
      </c>
      <c r="G56" s="41">
        <v>110.08008439779999</v>
      </c>
      <c r="H56" s="41">
        <v>124.07417743592001</v>
      </c>
    </row>
    <row r="57" spans="1:8">
      <c r="A57" s="2"/>
      <c r="B57" s="33"/>
      <c r="C57" s="33" t="s">
        <v>73</v>
      </c>
      <c r="D57" s="41">
        <v>618.64928981968001</v>
      </c>
      <c r="E57" s="41">
        <v>24.132975481860001</v>
      </c>
      <c r="F57" s="41">
        <v>2680.3295622349001</v>
      </c>
      <c r="G57" s="41">
        <v>110.08008439779999</v>
      </c>
      <c r="H57" s="41">
        <v>3433.1919119342001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618.64928981968001</v>
      </c>
      <c r="E61" s="41">
        <v>24.132975481860001</v>
      </c>
      <c r="F61" s="41">
        <v>2680.3295622349001</v>
      </c>
      <c r="G61" s="41">
        <v>110.08008439779999</v>
      </c>
      <c r="H61" s="41">
        <v>3433.1919119342001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347.40784300195003</v>
      </c>
      <c r="H63" s="41">
        <v>347.40784300195003</v>
      </c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8.8949999999999996</v>
      </c>
      <c r="H64" s="41">
        <v>8.8949999999999996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356.30284300195001</v>
      </c>
      <c r="H65" s="41">
        <v>356.30284300195001</v>
      </c>
    </row>
    <row r="66" spans="1:8">
      <c r="A66" s="2"/>
      <c r="B66" s="33"/>
      <c r="C66" s="33" t="s">
        <v>83</v>
      </c>
      <c r="D66" s="41">
        <v>618.64928981968001</v>
      </c>
      <c r="E66" s="41">
        <v>24.132975481860001</v>
      </c>
      <c r="F66" s="41">
        <v>2680.3295622349001</v>
      </c>
      <c r="G66" s="41">
        <v>466.38292739974997</v>
      </c>
      <c r="H66" s="41">
        <v>3789.4947549362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85</v>
      </c>
      <c r="C68" s="48" t="s">
        <v>86</v>
      </c>
      <c r="D68" s="41">
        <f>D66*3%</f>
        <v>18.5594786945904</v>
      </c>
      <c r="E68" s="41">
        <f>E66*3%</f>
        <v>0.72398926445580003</v>
      </c>
      <c r="F68" s="41">
        <f>F66*3%</f>
        <v>80.409886867047007</v>
      </c>
      <c r="G68" s="41">
        <f>G66*3%</f>
        <v>13.9914878219925</v>
      </c>
      <c r="H68" s="41">
        <f>SUM(D68:G68)</f>
        <v>113.684842648086</v>
      </c>
    </row>
    <row r="69" spans="1:8">
      <c r="A69" s="2"/>
      <c r="B69" s="33"/>
      <c r="C69" s="33" t="s">
        <v>87</v>
      </c>
      <c r="D69" s="41">
        <f>D68</f>
        <v>18.5594786945904</v>
      </c>
      <c r="E69" s="41">
        <f>E68</f>
        <v>0.72398926445580003</v>
      </c>
      <c r="F69" s="41">
        <f>F68</f>
        <v>80.409886867047007</v>
      </c>
      <c r="G69" s="41">
        <f>G68</f>
        <v>13.9914878219925</v>
      </c>
      <c r="H69" s="41">
        <f>SUM(D69:G69)</f>
        <v>113.684842648086</v>
      </c>
    </row>
    <row r="70" spans="1:8">
      <c r="A70" s="2"/>
      <c r="B70" s="33"/>
      <c r="C70" s="33" t="s">
        <v>88</v>
      </c>
      <c r="D70" s="41">
        <f>D69+D66</f>
        <v>637.20876851426999</v>
      </c>
      <c r="E70" s="41">
        <f>E69+E66</f>
        <v>24.8569647463158</v>
      </c>
      <c r="F70" s="41">
        <f>F69+F66</f>
        <v>2760.73944910195</v>
      </c>
      <c r="G70" s="41">
        <f>G69+G66</f>
        <v>480.37441522174203</v>
      </c>
      <c r="H70" s="41">
        <f>SUM(D70:G70)</f>
        <v>3903.1795975842801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90</v>
      </c>
      <c r="C72" s="48" t="s">
        <v>91</v>
      </c>
      <c r="D72" s="41">
        <f>D70*20%</f>
        <v>127.441753702854</v>
      </c>
      <c r="E72" s="41">
        <f>E70*20%</f>
        <v>4.9713929492631603</v>
      </c>
      <c r="F72" s="41">
        <f>F70*20%</f>
        <v>552.14788982038897</v>
      </c>
      <c r="G72" s="41">
        <f>G70*20%</f>
        <v>96.074883044348496</v>
      </c>
      <c r="H72" s="41">
        <f>SUM(D72:G72)</f>
        <v>780.63591951685498</v>
      </c>
    </row>
    <row r="73" spans="1:8">
      <c r="A73" s="2"/>
      <c r="B73" s="33"/>
      <c r="C73" s="33" t="s">
        <v>92</v>
      </c>
      <c r="D73" s="41">
        <f>D72</f>
        <v>127.441753702854</v>
      </c>
      <c r="E73" s="41">
        <f>E72</f>
        <v>4.9713929492631603</v>
      </c>
      <c r="F73" s="41">
        <f>F72</f>
        <v>552.14788982038897</v>
      </c>
      <c r="G73" s="41">
        <f>G72</f>
        <v>96.074883044348496</v>
      </c>
      <c r="H73" s="41">
        <f>SUM(D73:G73)</f>
        <v>780.63591951685498</v>
      </c>
    </row>
    <row r="74" spans="1:8">
      <c r="A74" s="2"/>
      <c r="B74" s="33"/>
      <c r="C74" s="33" t="s">
        <v>93</v>
      </c>
      <c r="D74" s="41">
        <f>D73+D70</f>
        <v>764.65052221712403</v>
      </c>
      <c r="E74" s="41">
        <f>E73+E70</f>
        <v>29.828357695579001</v>
      </c>
      <c r="F74" s="41">
        <f>F73+F70</f>
        <v>3312.8873389223399</v>
      </c>
      <c r="G74" s="41">
        <f>G73+G70</f>
        <v>576.44929826609098</v>
      </c>
      <c r="H74" s="41">
        <f>SUM(D74:G74)</f>
        <v>4683.8155171011304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157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98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101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157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98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157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98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107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152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98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43</v>
      </c>
      <c r="D13" s="32">
        <v>37.762898550724998</v>
      </c>
      <c r="E13" s="32">
        <v>0</v>
      </c>
      <c r="F13" s="32">
        <v>0</v>
      </c>
      <c r="G13" s="32">
        <v>0</v>
      </c>
      <c r="H13" s="32">
        <v>37.762898550724998</v>
      </c>
      <c r="J13" s="20"/>
    </row>
    <row r="14" spans="1:14">
      <c r="A14" s="2"/>
      <c r="B14" s="33"/>
      <c r="C14" s="33" t="s">
        <v>101</v>
      </c>
      <c r="D14" s="32">
        <v>37.762898550724998</v>
      </c>
      <c r="E14" s="32">
        <v>0</v>
      </c>
      <c r="F14" s="32">
        <v>0</v>
      </c>
      <c r="G14" s="32">
        <v>0</v>
      </c>
      <c r="H14" s="32">
        <v>37.762898550724998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153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98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107</v>
      </c>
      <c r="D13" s="32">
        <v>0</v>
      </c>
      <c r="E13" s="32">
        <v>0</v>
      </c>
      <c r="F13" s="32">
        <v>0</v>
      </c>
      <c r="G13" s="32">
        <v>173405.21739129999</v>
      </c>
      <c r="H13" s="32">
        <v>173405.21739129999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173405.21739129999</v>
      </c>
      <c r="H14" s="32">
        <v>173405.21739129999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154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98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112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>
      <c r="A14" s="2"/>
      <c r="B14" s="33"/>
      <c r="C14" s="33" t="s">
        <v>101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155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98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81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2025-10-22T06:38:58Z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9911153A914F4171ADD35F91B3A82CD3_12</vt:lpwstr>
  </property>
  <property fmtid="{D5CDD505-2E9C-101B-9397-08002B2CF9AE}" pid="3" name="KSOProductBuildVer">
    <vt:lpwstr>1049-12.2.0.20795</vt:lpwstr>
  </property>
</Properties>
</file>